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miljka\Desktop\FINANSIJSKI IZVEŠTAJI\"/>
    </mc:Choice>
  </mc:AlternateContent>
  <bookViews>
    <workbookView xWindow="0" yWindow="0" windowWidth="20490" windowHeight="6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Sheet1!$A$1:$H$61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26" i="1" l="1"/>
  <c r="C124" i="1"/>
  <c r="C120" i="1"/>
  <c r="H28" i="1"/>
  <c r="H18" i="1"/>
  <c r="H57" i="1"/>
  <c r="H17" i="1"/>
  <c r="H22" i="1"/>
  <c r="H31" i="1"/>
  <c r="H29" i="1" l="1"/>
  <c r="H37" i="1" l="1"/>
  <c r="H50" i="1" l="1"/>
  <c r="H14" i="1" l="1"/>
  <c r="H13" i="1" s="1"/>
  <c r="H59" i="1" l="1"/>
</calcChain>
</file>

<file path=xl/sharedStrings.xml><?xml version="1.0" encoding="utf-8"?>
<sst xmlns="http://schemas.openxmlformats.org/spreadsheetml/2006/main" count="182" uniqueCount="117">
  <si>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</si>
  <si>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</si>
  <si>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</si>
  <si>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</si>
  <si>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</si>
  <si>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</si>
  <si>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</si>
  <si>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</si>
  <si>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</si>
  <si>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</si>
  <si>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</si>
  <si>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</si>
  <si>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</si>
  <si>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</si>
  <si>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Prevoz-covid 19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</si>
  <si>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</si>
  <si>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</si>
  <si>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</si>
  <si>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</si>
  <si>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</si>
  <si>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</si>
  <si>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</si>
  <si>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</si>
  <si>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</si>
  <si>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</si>
  <si>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</si>
  <si>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</si>
  <si>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</si>
  <si>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</si>
  <si>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Lavija</t>
  </si>
  <si>
    <t xml:space="preserve">Dana 08.12.2022.godine Dom zdravlja Požarevac je izvršio plaćanje prema dobavljačima:  </t>
  </si>
  <si>
    <t>Primljena i neutrošena participacija od 08.12.2022</t>
  </si>
  <si>
    <t>Dana: 08.12.2022</t>
  </si>
  <si>
    <t>JKP Vodovod i kanalizacija</t>
  </si>
  <si>
    <t>Elmot</t>
  </si>
  <si>
    <t>Sektor</t>
  </si>
  <si>
    <t>ZR Aleksandar Tošić</t>
  </si>
  <si>
    <t>mt:s Telekom Srbija</t>
  </si>
  <si>
    <t>JP PTT SAOB. "POŽAREVAC"</t>
  </si>
  <si>
    <t>Yettel</t>
  </si>
  <si>
    <t>JKP Komunalne službe</t>
  </si>
  <si>
    <t xml:space="preserve">PRINT </t>
  </si>
  <si>
    <t>SBB</t>
  </si>
  <si>
    <t>Auto centar Toplica</t>
  </si>
  <si>
    <t>AMD Pobeda</t>
  </si>
  <si>
    <t>AQVA MARIJA</t>
  </si>
  <si>
    <t>Vin-auto</t>
  </si>
  <si>
    <t>Elping</t>
  </si>
  <si>
    <t>Vujić</t>
  </si>
  <si>
    <t>M Parts</t>
  </si>
  <si>
    <t>Tehnomarket</t>
  </si>
  <si>
    <t>Orion telekom</t>
  </si>
  <si>
    <t>NIPD Reč naroda</t>
  </si>
  <si>
    <t>Profil</t>
  </si>
  <si>
    <t>Neo yu-dent</t>
  </si>
  <si>
    <t>22-3023-012983</t>
  </si>
  <si>
    <t>0010391</t>
  </si>
  <si>
    <t>1695/2022</t>
  </si>
  <si>
    <t>22-RN001002001</t>
  </si>
  <si>
    <t>259/2022</t>
  </si>
  <si>
    <t>1694/2022</t>
  </si>
  <si>
    <t>1665/2022</t>
  </si>
  <si>
    <t>1584/2022</t>
  </si>
  <si>
    <t>1590/2022</t>
  </si>
  <si>
    <t>1567/2022</t>
  </si>
  <si>
    <t>1510/2022</t>
  </si>
  <si>
    <t>1509/2022</t>
  </si>
  <si>
    <t>07-252-012-1181002</t>
  </si>
  <si>
    <t>220002106049</t>
  </si>
  <si>
    <t>40-31108569-2211</t>
  </si>
  <si>
    <t>2042222</t>
  </si>
  <si>
    <t>2042122</t>
  </si>
  <si>
    <t>2042022</t>
  </si>
  <si>
    <t>1966922</t>
  </si>
  <si>
    <t>1966822</t>
  </si>
  <si>
    <t>1966722</t>
  </si>
  <si>
    <t>1966622</t>
  </si>
  <si>
    <t>265/4463</t>
  </si>
  <si>
    <t>266/4465</t>
  </si>
  <si>
    <t>4061/4478</t>
  </si>
  <si>
    <t>4060/4476</t>
  </si>
  <si>
    <t>4059/4473</t>
  </si>
  <si>
    <t>4058/4468</t>
  </si>
  <si>
    <t>9060167349</t>
  </si>
  <si>
    <t>9060267816</t>
  </si>
  <si>
    <t>279/2022</t>
  </si>
  <si>
    <t>106/2022</t>
  </si>
  <si>
    <t>107/2022</t>
  </si>
  <si>
    <t>4011/4201</t>
  </si>
  <si>
    <t>22-POS-15405</t>
  </si>
  <si>
    <t>22-POS-00404</t>
  </si>
  <si>
    <t>22-POS-00408</t>
  </si>
  <si>
    <t>22-POS-00402</t>
  </si>
  <si>
    <t>22-POS-00395</t>
  </si>
  <si>
    <t>22-POS-00410</t>
  </si>
  <si>
    <t>22-POS-00388</t>
  </si>
  <si>
    <t>22-POS-00403</t>
  </si>
  <si>
    <t>22-POS-00378</t>
  </si>
  <si>
    <t>22-POS-00386</t>
  </si>
  <si>
    <t>22-POS-00406</t>
  </si>
  <si>
    <t>397/22</t>
  </si>
  <si>
    <t>232/2022</t>
  </si>
  <si>
    <t>20204</t>
  </si>
  <si>
    <t>202200001400583</t>
  </si>
  <si>
    <t>202200002400222</t>
  </si>
  <si>
    <t>89-254-012-1083230</t>
  </si>
  <si>
    <t>27-254-065-1083232</t>
  </si>
  <si>
    <t>80-254-012-1083233</t>
  </si>
  <si>
    <t>71-253-012-1083479</t>
  </si>
  <si>
    <t>UGF1130/22-0681</t>
  </si>
  <si>
    <t>1-1151/2022</t>
  </si>
  <si>
    <t>PO1-1-1410-2022</t>
  </si>
  <si>
    <t>411_2024_22</t>
  </si>
  <si>
    <t>411_1854_22</t>
  </si>
  <si>
    <t>UKUPNO MATERIJALNI TROŠKOVI</t>
  </si>
  <si>
    <t>UKUPNO MATERIJALNI TROŠKOVI-ZUBNO</t>
  </si>
  <si>
    <t>UKUPNO MATERIJALNI TROŠKOVI-ZUBNO-participacija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</si>
</sst>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color rgb="FF000000"/>
      <name val="Arial"/>
      <family val="2"/>
    </font>
    <font>
      <sz val="11"/>
      <color rgb="FF000000"/>
      <name val="Calibri"/>
      <family val="2"/>
    </font>
    <font>
      <sz val="10"/>
      <name val="Arial"/>
      <family val="2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164" fontId="8" fillId="0" borderId="0"/>
  </cellStyleXfs>
  <cellXfs count="65">
    <xf numFmtId="0" fontId="0" fillId="0" borderId="0" xfId="0"/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4" fontId="7" fillId="0" borderId="0" xfId="1" applyNumberFormat="1" applyFont="1" applyFill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5" borderId="1" xfId="0" applyNumberFormat="1" applyFill="1" applyBorder="1"/>
    <xf numFmtId="4" fontId="0" fillId="0" borderId="0" xfId="0" applyNumberFormat="1" applyBorder="1"/>
    <xf numFmtId="0" fontId="9" fillId="0" borderId="1" xfId="1" applyFont="1" applyBorder="1"/>
    <xf numFmtId="49" fontId="9" fillId="0" borderId="1" xfId="1" applyNumberFormat="1" applyFont="1" applyFill="1" applyBorder="1"/>
    <xf numFmtId="4" fontId="6" fillId="0" borderId="1" xfId="1" applyNumberFormat="1" applyFont="1" applyBorder="1" applyAlignment="1">
      <alignment horizontal="right"/>
    </xf>
    <xf numFmtId="4" fontId="10" fillId="0" borderId="1" xfId="1" applyNumberFormat="1" applyFont="1" applyBorder="1" applyAlignment="1">
      <alignment horizontal="right"/>
    </xf>
    <xf numFmtId="0" fontId="6" fillId="0" borderId="1" xfId="1" applyBorder="1"/>
    <xf numFmtId="4" fontId="9" fillId="0" borderId="1" xfId="1" applyNumberFormat="1" applyFont="1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4" fontId="6" fillId="0" borderId="1" xfId="1" applyNumberFormat="1" applyBorder="1"/>
    <xf numFmtId="49" fontId="6" fillId="0" borderId="1" xfId="1" applyNumberFormat="1" applyBorder="1"/>
    <xf numFmtId="4" fontId="9" fillId="0" borderId="1" xfId="1" applyNumberFormat="1" applyFont="1" applyFill="1" applyBorder="1"/>
    <xf numFmtId="49" fontId="6" fillId="0" borderId="1" xfId="1" applyNumberFormat="1" applyFill="1" applyBorder="1"/>
    <xf numFmtId="49" fontId="6" fillId="5" borderId="1" xfId="1" applyNumberFormat="1" applyFill="1" applyBorder="1"/>
    <xf numFmtId="4" fontId="10" fillId="0" borderId="1" xfId="1" applyNumberFormat="1" applyFont="1" applyBorder="1"/>
    <xf numFmtId="4" fontId="10" fillId="0" borderId="5" xfId="1" applyNumberFormat="1" applyFont="1" applyBorder="1" applyAlignment="1">
      <alignment horizontal="center"/>
    </xf>
  </cellXfs>
  <cellStyles count="3">
    <cellStyle name="Excel Built-in Normal" xfId="2"/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28"/>
  <sheetViews>
    <sheetView tabSelected="1" topLeftCell="B43" zoomScaleNormal="100" workbookViewId="0">
      <selection activeCell="B127" sqref="B127"/>
    </sheetView>
  </sheetViews>
  <sheetFormatPr defaultRowHeight="15" x14ac:dyDescent="0.25"/>
  <cols>
    <col min="1" max="1" width="3.42578125" hidden="1" customWidth="1"/>
    <col min="2" max="2" width="50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7" customWidth="1"/>
    <col min="10" max="10" width="12.7109375" style="7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52" t="s">
        <v>0</v>
      </c>
      <c r="D2" s="52"/>
      <c r="E2" s="52"/>
      <c r="F2" s="52"/>
      <c r="G2" s="52"/>
    </row>
    <row r="4" spans="2:15" x14ac:dyDescent="0.25">
      <c r="B4" s="53" t="s">
        <v>1</v>
      </c>
      <c r="C4" s="53"/>
      <c r="D4" s="53"/>
    </row>
    <row r="5" spans="2:15" x14ac:dyDescent="0.25">
      <c r="B5" s="53" t="s">
        <v>2</v>
      </c>
      <c r="C5" s="53"/>
      <c r="D5" s="53"/>
    </row>
    <row r="6" spans="2:15" x14ac:dyDescent="0.25">
      <c r="B6" s="53" t="s">
        <v>3</v>
      </c>
      <c r="C6" s="53"/>
      <c r="D6" s="53"/>
    </row>
    <row r="7" spans="2:15" x14ac:dyDescent="0.25">
      <c r="I7" s="10"/>
      <c r="J7" s="10"/>
    </row>
    <row r="8" spans="2:15" x14ac:dyDescent="0.25">
      <c r="B8" s="54" t="s">
        <v>32</v>
      </c>
      <c r="C8" s="54"/>
      <c r="D8" s="54"/>
      <c r="E8" s="54"/>
      <c r="F8" s="54"/>
      <c r="G8" s="54"/>
      <c r="H8" s="54"/>
      <c r="I8" s="10"/>
      <c r="J8" s="10"/>
    </row>
    <row r="9" spans="2:15" x14ac:dyDescent="0.25">
      <c r="C9" s="17"/>
      <c r="D9" s="17"/>
      <c r="E9" s="17"/>
      <c r="F9" s="17"/>
      <c r="G9" s="17"/>
      <c r="I9" s="10"/>
      <c r="J9" s="10"/>
      <c r="K9" s="26"/>
      <c r="L9" s="26"/>
      <c r="M9" s="26"/>
      <c r="N9" s="26"/>
      <c r="O9" s="26"/>
    </row>
    <row r="10" spans="2:15" x14ac:dyDescent="0.25">
      <c r="C10" s="17"/>
      <c r="D10" s="17"/>
      <c r="E10" s="17"/>
      <c r="F10" s="17"/>
      <c r="G10" s="17"/>
      <c r="I10" s="10"/>
      <c r="J10" s="10"/>
      <c r="K10" s="26"/>
      <c r="L10" s="26"/>
      <c r="M10" s="26"/>
      <c r="N10" s="26"/>
      <c r="O10" s="26"/>
    </row>
    <row r="11" spans="2:15" x14ac:dyDescent="0.25">
      <c r="B11" s="49" t="s">
        <v>4</v>
      </c>
      <c r="C11" s="50"/>
      <c r="D11" s="50"/>
      <c r="E11" s="50"/>
      <c r="F11" s="51"/>
      <c r="G11" s="1" t="s">
        <v>5</v>
      </c>
      <c r="H11" s="1" t="s">
        <v>6</v>
      </c>
      <c r="I11" s="10"/>
      <c r="J11" s="10"/>
      <c r="K11" s="45"/>
      <c r="L11" s="45"/>
      <c r="M11" s="45"/>
      <c r="N11" s="45"/>
      <c r="O11" s="45"/>
    </row>
    <row r="12" spans="2:15" x14ac:dyDescent="0.25">
      <c r="B12" s="47" t="s">
        <v>7</v>
      </c>
      <c r="C12" s="47"/>
      <c r="D12" s="47"/>
      <c r="E12" s="47"/>
      <c r="F12" s="47"/>
      <c r="G12" s="18">
        <v>44903</v>
      </c>
      <c r="H12" s="14">
        <v>2383502.5099999998</v>
      </c>
      <c r="I12" s="10"/>
      <c r="J12" s="10"/>
      <c r="K12" s="26"/>
      <c r="L12" s="26"/>
      <c r="M12" s="26"/>
      <c r="N12" s="26"/>
      <c r="O12" s="26"/>
    </row>
    <row r="13" spans="2:15" x14ac:dyDescent="0.25">
      <c r="B13" s="46" t="s">
        <v>8</v>
      </c>
      <c r="C13" s="46"/>
      <c r="D13" s="46"/>
      <c r="E13" s="46"/>
      <c r="F13" s="46"/>
      <c r="G13" s="19">
        <v>44903</v>
      </c>
      <c r="H13" s="2">
        <f>H14+H29-H37-H50</f>
        <v>2378969.0199999991</v>
      </c>
      <c r="I13" s="10"/>
      <c r="J13" s="10"/>
      <c r="K13" s="8"/>
      <c r="L13" s="8"/>
      <c r="M13" s="8"/>
      <c r="N13" s="8"/>
      <c r="O13" s="8"/>
    </row>
    <row r="14" spans="2:15" x14ac:dyDescent="0.25">
      <c r="B14" s="48" t="s">
        <v>9</v>
      </c>
      <c r="C14" s="48"/>
      <c r="D14" s="48"/>
      <c r="E14" s="48"/>
      <c r="F14" s="48"/>
      <c r="G14" s="20">
        <v>44903</v>
      </c>
      <c r="H14" s="3">
        <f>SUM(H15:H28)</f>
        <v>2811873.6599999992</v>
      </c>
      <c r="I14" s="12"/>
      <c r="J14" s="10"/>
      <c r="K14" s="26"/>
      <c r="L14" s="8"/>
      <c r="M14" s="8"/>
      <c r="N14" s="8"/>
      <c r="O14" s="8"/>
    </row>
    <row r="15" spans="2:15" x14ac:dyDescent="0.25">
      <c r="B15" s="33" t="s">
        <v>10</v>
      </c>
      <c r="C15" s="34"/>
      <c r="D15" s="34"/>
      <c r="E15" s="34"/>
      <c r="F15" s="35"/>
      <c r="G15" s="21"/>
      <c r="H15" s="11">
        <v>0</v>
      </c>
      <c r="I15" s="10"/>
      <c r="J15" s="10"/>
      <c r="K15" s="7"/>
    </row>
    <row r="16" spans="2:15" x14ac:dyDescent="0.25">
      <c r="B16" s="33" t="s">
        <v>11</v>
      </c>
      <c r="C16" s="34"/>
      <c r="D16" s="34"/>
      <c r="E16" s="34"/>
      <c r="F16" s="35"/>
      <c r="G16" s="21"/>
      <c r="H16" s="11">
        <v>0</v>
      </c>
      <c r="I16" s="10"/>
      <c r="J16" s="10"/>
      <c r="K16" s="7"/>
    </row>
    <row r="17" spans="2:13" x14ac:dyDescent="0.25">
      <c r="B17" s="33" t="s">
        <v>12</v>
      </c>
      <c r="C17" s="34"/>
      <c r="D17" s="34"/>
      <c r="E17" s="34"/>
      <c r="F17" s="35"/>
      <c r="G17" s="21"/>
      <c r="H17" s="11">
        <f>5740591.51-5691182.57+4974158.26-4974158.26</f>
        <v>49408.939999999478</v>
      </c>
      <c r="I17" s="10"/>
      <c r="J17" s="10"/>
      <c r="K17" s="7"/>
    </row>
    <row r="18" spans="2:13" x14ac:dyDescent="0.25">
      <c r="B18" s="33" t="s">
        <v>13</v>
      </c>
      <c r="C18" s="34"/>
      <c r="D18" s="34"/>
      <c r="E18" s="34"/>
      <c r="F18" s="35"/>
      <c r="G18" s="21"/>
      <c r="H18" s="9">
        <f>1720000-4444.44+1720000-1247424.84-2368.42+150000-383129.78+1245000-818554.52+818554.96-1297394.48-18666.62-2500-18900+0.05+1245000+21399.7-1381951.11-11749.95+1245000-1432536.46-36000+36000-9922.24+1245000-1379128.45-10444.48+1245000-1340392.56+12300.34+2700-11750.03+1245000-149020.67+100000+49020.92-7833.35-1261981.32+1245000-12794.48-1170043.78+1245000-6527.8+15000-1311872.17+10000+10000+10000-34140.25+1245000+10000-1626681.74+10000+10000+10000+10000+10000+10000+20000+10000+10000+10000+10000+10000+10000+10000+2200000+28129.78+10000-1636542.8-131794.07-0.58+10000</f>
        <v>1531614.3599999999</v>
      </c>
      <c r="I18" s="10"/>
      <c r="J18" s="10"/>
      <c r="K18" s="7"/>
      <c r="L18" s="7"/>
    </row>
    <row r="19" spans="2:13" x14ac:dyDescent="0.25">
      <c r="B19" s="33" t="s">
        <v>14</v>
      </c>
      <c r="C19" s="34"/>
      <c r="D19" s="34"/>
      <c r="E19" s="34"/>
      <c r="F19" s="35"/>
      <c r="G19" s="21"/>
      <c r="H19" s="9">
        <v>0</v>
      </c>
      <c r="I19" s="10"/>
      <c r="J19" s="10"/>
      <c r="K19" s="7"/>
      <c r="L19" s="7"/>
    </row>
    <row r="20" spans="2:13" x14ac:dyDescent="0.25">
      <c r="B20" s="33" t="s">
        <v>15</v>
      </c>
      <c r="C20" s="34"/>
      <c r="D20" s="34"/>
      <c r="E20" s="34"/>
      <c r="F20" s="35"/>
      <c r="G20" s="21"/>
      <c r="H20" s="9">
        <v>0</v>
      </c>
      <c r="I20" s="10"/>
      <c r="J20" s="10"/>
    </row>
    <row r="21" spans="2:13" x14ac:dyDescent="0.25">
      <c r="B21" s="33" t="s">
        <v>16</v>
      </c>
      <c r="C21" s="34"/>
      <c r="D21" s="34"/>
      <c r="E21" s="34"/>
      <c r="F21" s="35"/>
      <c r="G21" s="21"/>
      <c r="H21" s="25">
        <v>0</v>
      </c>
      <c r="I21" s="10"/>
      <c r="J21" s="10"/>
    </row>
    <row r="22" spans="2:13" x14ac:dyDescent="0.25">
      <c r="B22" s="33" t="s">
        <v>17</v>
      </c>
      <c r="C22" s="34"/>
      <c r="D22" s="34"/>
      <c r="E22" s="34"/>
      <c r="F22" s="35"/>
      <c r="G22" s="21"/>
      <c r="H22" s="25">
        <f>459400.8+2408.4-157030.8+102792-269610-135552</f>
        <v>2408.4000000000233</v>
      </c>
      <c r="I22" s="10"/>
      <c r="J22" s="10"/>
    </row>
    <row r="23" spans="2:13" x14ac:dyDescent="0.25">
      <c r="B23" s="33" t="s">
        <v>18</v>
      </c>
      <c r="C23" s="34"/>
      <c r="D23" s="34"/>
      <c r="E23" s="34"/>
      <c r="F23" s="35"/>
      <c r="G23" s="21"/>
      <c r="H23" s="9">
        <v>0</v>
      </c>
      <c r="I23" s="10"/>
      <c r="J23" s="10"/>
    </row>
    <row r="24" spans="2:13" x14ac:dyDescent="0.25">
      <c r="B24" s="33" t="s">
        <v>19</v>
      </c>
      <c r="C24" s="34"/>
      <c r="D24" s="34"/>
      <c r="E24" s="34"/>
      <c r="F24" s="35"/>
      <c r="G24" s="21"/>
      <c r="H24" s="9">
        <v>1184208.33</v>
      </c>
      <c r="I24" s="10"/>
      <c r="J24" s="10"/>
      <c r="K24" s="10"/>
      <c r="L24" s="7"/>
    </row>
    <row r="25" spans="2:13" x14ac:dyDescent="0.25">
      <c r="B25" s="33" t="s">
        <v>20</v>
      </c>
      <c r="C25" s="34"/>
      <c r="D25" s="34"/>
      <c r="E25" s="34"/>
      <c r="F25" s="35"/>
      <c r="G25" s="21"/>
      <c r="H25" s="9">
        <v>0</v>
      </c>
      <c r="I25" s="10"/>
      <c r="J25" s="10"/>
      <c r="K25" s="10"/>
      <c r="L25" s="7"/>
    </row>
    <row r="26" spans="2:13" x14ac:dyDescent="0.25">
      <c r="B26" s="33" t="s">
        <v>21</v>
      </c>
      <c r="C26" s="34"/>
      <c r="D26" s="34"/>
      <c r="E26" s="34"/>
      <c r="F26" s="35"/>
      <c r="G26" s="21"/>
      <c r="H26" s="9">
        <v>0</v>
      </c>
      <c r="I26" s="10"/>
      <c r="J26" s="10"/>
      <c r="K26" s="7"/>
    </row>
    <row r="27" spans="2:13" x14ac:dyDescent="0.25">
      <c r="B27" s="33" t="s">
        <v>22</v>
      </c>
      <c r="C27" s="34"/>
      <c r="D27" s="34"/>
      <c r="E27" s="34"/>
      <c r="F27" s="35"/>
      <c r="G27" s="21"/>
      <c r="H27" s="9">
        <v>0</v>
      </c>
      <c r="I27" s="10"/>
      <c r="J27" s="10"/>
      <c r="K27" s="7"/>
      <c r="L27" s="7"/>
    </row>
    <row r="28" spans="2:13" x14ac:dyDescent="0.25">
      <c r="B28" s="33" t="s">
        <v>31</v>
      </c>
      <c r="C28" s="34"/>
      <c r="D28" s="34"/>
      <c r="E28" s="34"/>
      <c r="F28" s="35"/>
      <c r="G28" s="21"/>
      <c r="H28" s="9">
        <f>32915.34-3637+4500+1550+2900+900-13920+2550+1350-1212+7050+700+5450+1600+7350+2350+6100+1350+6050+2200+11450+1500+4250+1850-3636+7600+750-65373.78+10600+2600-3636+6500+3000+5400+1200-13286.82+7550+1250+11650+1800+5450+650+5700+2500-6061+9300+1200+5200+2000-68000+5550+1850-29733.08+2350+5050+1550+4750+7650+1800+5750+1750-15758+3250+1600+8150+650+4350+3050+6750+1800+8050+1750+7750+2500+4100+2000+4850+1950+5550+1050+10000+2000+8950+2550-1212+24186.55+8100+1500+2750+2650-6006+2500+11650-9181.78+10000+1900+8350+1650-50733.71-132192.64+14308.27+6450+1850+2226.26+7541.83+3712.01+5350+1900+4500+1400+1400+8300-3637+8450+950-8494+8000+2800+7600+1750-26832.53-2531+7050+1600+8250+2200+2350+1500+4850+2550-2424+4700+2500+4550+2350+3350+2150-9165.52+12550+2000+7650+1100+10500+1150-13112.06+2300+1350-3600+5720+950-31558.2+5470+1700-16352+5000+1350-45708.21+7100+1750+7450+1100+9850+1050-5915+1800+4450-7273+11150+1700+5600+2550+7050+1350-4332.78+4650+1250-30707.28+3600+1000+4600+3250-10848+4700+900+6000+7950+1000-6000+4500+1750+2069+6150+1700-6000+2420+1400+480-18328.88+7050+1950+5800+3100+8000+2650-65516.59+2950+1750+4050+850-150+5150+2000-9999.99+8550+1800-3900+3100+6100+10779.68-779.68+1000-43963.09+4450+1150-1000+4800+2700-6060+4100+2050+4700+2600-4268+6950+2150+3750+1800-22469.59+5050+2200+4000+2600-8486+6800+2700+4950+2250+5300+1450-11737+3200+1300+3800+1900+7900+3000-7496.75+6700+1800-9633+4550+2000-35124.4+1400+5750-8484+4950+1450+6950+1850-14096+3850+1700+6900+2050-22865.58+6900+1650-8550+3950+1750-3637+4500+2350+4900+950+8000+1600+7300+2100-10976+5100+1750-25707.63+3450+1850-4849+7200+1700+9650+1450+5600+1350+2950+450+6100+1600-3636+4700+1600-1933.45+12700+900+3600+1800+12850+1350-61688.86+7800+1300-3690+4600+2100+7450+650+4650+1550+3700+1150-40115.91+9600+550-6060+7550+2100-4849+7850+1500-3505+6200+850-17331.12+5200+650+7800+600-20272.27+6250+2750-4142-190.78+8200+2750+4900+1500+4350+1000+2200+9500+8950+2600+8000+2150-47285.26+2200+2100+8050+2000-19058.34+8750+1350+7700+2400+8800+1150+2800+6150-38349.24+4950+1600+6350+1600+4750+3000+4550+1750+4950+1500-2424+11000+1650-40840.94+7400+800+6200+3000-26358.2+8000+2250+6850+1550+6150+1750+6050+1500-1212-26206.6+8400+2500+10050+1600-9697+6600+2450-1032.71+4000+3100+1300+5922+5400+1250+5300+1200+3450+850+4850+1750+3806-140-25237.15-4332.78+4450+1550+4750+1400+4750+450-0.43+3750+900-3636+4000+3150+2850+8900+1650+3400+1100+5250+2100+2750+1800+6250+1700+4800+1200-1212+9600+4050+2050+8300+2950+5350+1900+7000+2650-3636+5050+1400+5750+1400+5550+2450+7250+1250+8400+2650-28276.3+5250+1900-4848+13050+1550+11000+1100+4050+3250-32110.33+8200+1800+5750+1850+6200+2250+6900+2000+3800+1650-216398.9+25350+2200-8387.02+7200+1800-100+5300+1700-6061+8700+1900+8800+1700+9150+1450-1500+6750+1900+8250+2050+6200+1350-81753.02+8300+2200+5050+1950+5750+3000-5666+6900+2200+13750+3150+16100+2350+7350+1700+8100+1950+9250+2050+8850+2300+8950+1400-6937.77+7200+2150-2424+5300+1350-15031+5300+1700+13000+2150-10731.91+12050+1450+12550+3800+5300+2300+5900+3050+8700+1850+7500+1250-18963.59-37727.85+9300+2900+6550+1900+10100+2900+2200+5950-2424+2800+2800+108+13050+1800+9950+1550-155018.43+5450+2800-25460.64+11200+2350+2650+1500+9950+750-35333.4+4100+2000+6000+1250+11950+2850+5250+2950+7750+1850+11100+1850-71824.78+3350+2600-15603.19+5300+2600+12250+1750+8050+2300-2424+8600+1750-2424+6700+1450+8350+2300+10500+2150-36000+6950+600+3600+2750-400+10000+1900-32448.32+7650+2000+9500+2600+7750+1450-16610+8550+1650+5750+1750-5897.59+6650+1950+7150+2100+3500+1950-6061+9650+2600+9800+1850-1212+8000+1000+8150+1900+5350+2100+10300+950-30510.73-2424+4500+2850-530+6700+1700+13550+2150+6700+2950+10550+3050+6250+3200+6400+2800+9500+2600+9050+2850+6850+2900+1212+6350+3050-6756.78+5150+3400+9650+3050-14318.24+6950+2250-4150+9050+1900+10250+1650+3500+5000+7500+2400-1212+9950+1950-24665.35+5250+2500+5450+3000+6900+2600+5750+1450+8250+1900-3751.66+5800+1900-9877.56+9000+3800+5900+3250-27833.99+5550+1100-17603+7550+1250+3150+2700+4600+2500-6756.78+5650+2700+2700+2000+7850+1750-1212-907.6+8250+1900+3751.66+6700+1750-1212+3550+2150+5500+750+8400+1250+7950+850-4848+2500+1000+5400+1850-23628.61+4400+1850-10646+5600+2200+10800+1800+2500+2250-10708+2700+1900+3000+1850-253498.39+5300+2350-25336.12+2950+1300+3700+1600+7000+1550-76152.48+7300+2250+4600+1900-6566+2950+1500+3550+2200+2350+3000-35169.16+6000+1400+6200+2050+7600+1950-24087.89-6060+9800+2600-4332.78+7800+1950+11350+1350+4250+2450-23508.41+4700+1400+3900+2750+9500+1700+9500+1750+6350+2700+10050+1600-13513.56+4900+2000+7700+2200-31409.19+12700+1650+5700+2050-10448+5000+2950-6757.78+4850+2100-31794.82+7500+2200+4950+3200-4441+7100+3300-11553.8-34140.25+4900+2300-7968.78+8200+1900+6000+1550+11300+1800+7200+1550+4200+1650+10900+1350+5700+2300+5650+3550+8750+1600+8350+1400+8850+1900-1109+6400+2800-28936.9+8800+3050-20244.93+5750+2050-101719.71+8120+1700-2280+11150+2900-20457.56+8300+5650+3200+6300+4150-10350.95+8250+2150-10197.53+6150+2200+11250+2350+3150+1750+19650+1400+12850+500-3636+7450+2350+7750+2450+11100+2950+7350+1750+8900+3000-115604.63+7550+2250-4332.78+13800+3000+16550+2100-29652.77+5350+1750+7150+2850+5150+2700+8350+3200-13468+4550+1650+11400+1900-57835.08+7550+3800-10908+10450+2450-26445.77+6600+2650-7000+7550+1100-115+8350+2350+8100+2750+10200+1200</f>
        <v>44233.630000000048</v>
      </c>
      <c r="I28" s="10"/>
      <c r="J28" s="10"/>
      <c r="K28" s="7"/>
      <c r="L28" s="7"/>
    </row>
    <row r="29" spans="2:13" x14ac:dyDescent="0.25">
      <c r="B29" s="55" t="s">
        <v>23</v>
      </c>
      <c r="C29" s="56"/>
      <c r="D29" s="56"/>
      <c r="E29" s="56"/>
      <c r="F29" s="57"/>
      <c r="G29" s="20">
        <v>44903</v>
      </c>
      <c r="H29" s="3">
        <f>H30+H31+H32+H33+H35+H36+H34</f>
        <v>371331.67999999988</v>
      </c>
      <c r="I29" s="10"/>
      <c r="J29" s="10"/>
      <c r="K29" s="7"/>
    </row>
    <row r="30" spans="2:13" x14ac:dyDescent="0.25">
      <c r="B30" s="33" t="s">
        <v>10</v>
      </c>
      <c r="C30" s="34"/>
      <c r="D30" s="34"/>
      <c r="E30" s="34"/>
      <c r="F30" s="35"/>
      <c r="G30" s="22"/>
      <c r="H30" s="11">
        <v>0</v>
      </c>
      <c r="I30" s="10"/>
      <c r="J30" s="10"/>
      <c r="K30" s="7"/>
    </row>
    <row r="31" spans="2:13" x14ac:dyDescent="0.25">
      <c r="B31" s="33" t="s">
        <v>13</v>
      </c>
      <c r="C31" s="34"/>
      <c r="D31" s="34"/>
      <c r="E31" s="34"/>
      <c r="F31" s="35"/>
      <c r="G31" s="22"/>
      <c r="H31" s="9">
        <f>110000+110000-123880.54+153083.33-138509.66+153083.33-2500-142511.87+153083.33-156337.73+153083.33-130120.22+153083.33-146661.15+4821.05+2500+153083.33-116705.51+153083.33-235669.23+125576.67+153083.33-124540.43+153083.33-178536.64+239250-170646.36</f>
        <v>303278.34999999986</v>
      </c>
      <c r="I31" s="15"/>
      <c r="J31" s="10"/>
      <c r="K31" s="7"/>
    </row>
    <row r="32" spans="2:13" x14ac:dyDescent="0.25">
      <c r="B32" s="33" t="s">
        <v>19</v>
      </c>
      <c r="C32" s="34"/>
      <c r="D32" s="34"/>
      <c r="E32" s="34"/>
      <c r="F32" s="35"/>
      <c r="G32" s="22"/>
      <c r="H32" s="9">
        <v>54083.33</v>
      </c>
      <c r="I32" s="10"/>
      <c r="J32" s="10"/>
      <c r="K32" s="7"/>
      <c r="L32" s="7"/>
      <c r="M32" s="7"/>
    </row>
    <row r="33" spans="2:12" x14ac:dyDescent="0.25">
      <c r="B33" s="33" t="s">
        <v>21</v>
      </c>
      <c r="C33" s="34"/>
      <c r="D33" s="34"/>
      <c r="E33" s="34"/>
      <c r="F33" s="35"/>
      <c r="G33" s="22"/>
      <c r="H33" s="9">
        <v>0</v>
      </c>
      <c r="I33" s="10"/>
      <c r="J33" s="10"/>
    </row>
    <row r="34" spans="2:12" x14ac:dyDescent="0.25">
      <c r="B34" s="33" t="s">
        <v>11</v>
      </c>
      <c r="C34" s="34"/>
      <c r="D34" s="34"/>
      <c r="E34" s="34"/>
      <c r="F34" s="35"/>
      <c r="G34" s="22"/>
      <c r="H34" s="9">
        <v>0</v>
      </c>
      <c r="I34" s="10"/>
      <c r="J34" s="10"/>
    </row>
    <row r="35" spans="2:12" x14ac:dyDescent="0.25">
      <c r="B35" s="33" t="s">
        <v>22</v>
      </c>
      <c r="C35" s="34"/>
      <c r="D35" s="34"/>
      <c r="E35" s="34"/>
      <c r="F35" s="35"/>
      <c r="G35" s="22"/>
      <c r="H35" s="9">
        <v>0</v>
      </c>
      <c r="I35" s="10"/>
      <c r="J35" s="10"/>
    </row>
    <row r="36" spans="2:12" x14ac:dyDescent="0.25">
      <c r="B36" s="33" t="s">
        <v>31</v>
      </c>
      <c r="C36" s="34"/>
      <c r="D36" s="34"/>
      <c r="E36" s="34"/>
      <c r="F36" s="35"/>
      <c r="G36" s="22"/>
      <c r="H36" s="9">
        <v>13970</v>
      </c>
      <c r="I36" s="10"/>
      <c r="J36" s="10"/>
    </row>
    <row r="37" spans="2:12" x14ac:dyDescent="0.25">
      <c r="B37" s="36" t="s">
        <v>24</v>
      </c>
      <c r="C37" s="37"/>
      <c r="D37" s="37"/>
      <c r="E37" s="37"/>
      <c r="F37" s="38"/>
      <c r="G37" s="23">
        <v>44903</v>
      </c>
      <c r="H37" s="4">
        <f>SUM(H38:H49)</f>
        <v>739336.30999999994</v>
      </c>
      <c r="I37" s="10"/>
      <c r="J37" s="10"/>
    </row>
    <row r="38" spans="2:12" x14ac:dyDescent="0.25">
      <c r="B38" s="33" t="s">
        <v>10</v>
      </c>
      <c r="C38" s="34"/>
      <c r="D38" s="34"/>
      <c r="E38" s="34"/>
      <c r="F38" s="35"/>
      <c r="G38" s="21"/>
      <c r="H38" s="11">
        <v>0</v>
      </c>
      <c r="I38" s="10"/>
      <c r="J38" s="10"/>
    </row>
    <row r="39" spans="2:12" x14ac:dyDescent="0.25">
      <c r="B39" s="33" t="s">
        <v>11</v>
      </c>
      <c r="C39" s="34"/>
      <c r="D39" s="34"/>
      <c r="E39" s="34"/>
      <c r="F39" s="35"/>
      <c r="G39" s="21"/>
      <c r="H39" s="11">
        <v>0</v>
      </c>
      <c r="I39" s="10"/>
      <c r="J39" s="10"/>
    </row>
    <row r="40" spans="2:12" x14ac:dyDescent="0.25">
      <c r="B40" s="33" t="s">
        <v>12</v>
      </c>
      <c r="C40" s="34"/>
      <c r="D40" s="34"/>
      <c r="E40" s="34"/>
      <c r="F40" s="35"/>
      <c r="G40" s="21"/>
      <c r="H40" s="11">
        <v>49408.94</v>
      </c>
      <c r="I40" s="10"/>
      <c r="J40" s="10"/>
    </row>
    <row r="41" spans="2:12" x14ac:dyDescent="0.25">
      <c r="B41" s="33" t="s">
        <v>13</v>
      </c>
      <c r="C41" s="34"/>
      <c r="D41" s="34"/>
      <c r="E41" s="34"/>
      <c r="F41" s="35"/>
      <c r="G41" s="21"/>
      <c r="H41" s="11">
        <v>0</v>
      </c>
      <c r="I41" s="10"/>
      <c r="J41" s="10"/>
      <c r="L41" s="7"/>
    </row>
    <row r="42" spans="2:12" x14ac:dyDescent="0.25">
      <c r="B42" s="33" t="s">
        <v>14</v>
      </c>
      <c r="C42" s="34"/>
      <c r="D42" s="34"/>
      <c r="E42" s="34"/>
      <c r="F42" s="35"/>
      <c r="G42" s="21"/>
      <c r="H42" s="11">
        <v>0</v>
      </c>
      <c r="I42" s="10"/>
      <c r="J42" s="10"/>
      <c r="L42" s="7"/>
    </row>
    <row r="43" spans="2:12" x14ac:dyDescent="0.25">
      <c r="B43" s="33" t="s">
        <v>15</v>
      </c>
      <c r="C43" s="34"/>
      <c r="D43" s="34"/>
      <c r="E43" s="34"/>
      <c r="F43" s="35"/>
      <c r="G43" s="21"/>
      <c r="H43" s="9">
        <v>0</v>
      </c>
      <c r="I43" s="10"/>
      <c r="J43" s="10"/>
    </row>
    <row r="44" spans="2:12" x14ac:dyDescent="0.25">
      <c r="B44" s="33" t="s">
        <v>16</v>
      </c>
      <c r="C44" s="34"/>
      <c r="D44" s="34"/>
      <c r="E44" s="34"/>
      <c r="F44" s="35"/>
      <c r="G44" s="21"/>
      <c r="H44" s="9">
        <v>0</v>
      </c>
      <c r="I44" s="10"/>
      <c r="J44" s="10"/>
      <c r="L44" s="7"/>
    </row>
    <row r="45" spans="2:12" x14ac:dyDescent="0.25">
      <c r="B45" s="33" t="s">
        <v>17</v>
      </c>
      <c r="C45" s="34"/>
      <c r="D45" s="34"/>
      <c r="E45" s="34"/>
      <c r="F45" s="35"/>
      <c r="G45" s="21"/>
      <c r="H45" s="9">
        <v>2408.4</v>
      </c>
      <c r="I45" s="10"/>
      <c r="J45" s="10"/>
    </row>
    <row r="46" spans="2:12" x14ac:dyDescent="0.25">
      <c r="B46" s="33" t="s">
        <v>18</v>
      </c>
      <c r="C46" s="34"/>
      <c r="D46" s="34"/>
      <c r="E46" s="34"/>
      <c r="F46" s="35"/>
      <c r="G46" s="21"/>
      <c r="H46" s="9">
        <v>0</v>
      </c>
      <c r="I46" s="10"/>
      <c r="J46" s="10"/>
    </row>
    <row r="47" spans="2:12" x14ac:dyDescent="0.25">
      <c r="B47" s="33" t="s">
        <v>19</v>
      </c>
      <c r="C47" s="34"/>
      <c r="D47" s="34"/>
      <c r="E47" s="34"/>
      <c r="F47" s="35"/>
      <c r="G47" s="21"/>
      <c r="H47" s="9">
        <v>687518.97</v>
      </c>
      <c r="I47" s="10"/>
      <c r="J47" s="10"/>
    </row>
    <row r="48" spans="2:12" x14ac:dyDescent="0.25">
      <c r="B48" s="33" t="s">
        <v>21</v>
      </c>
      <c r="C48" s="34"/>
      <c r="D48" s="34"/>
      <c r="E48" s="34"/>
      <c r="F48" s="35"/>
      <c r="G48" s="21"/>
      <c r="H48" s="9">
        <v>0</v>
      </c>
      <c r="I48" s="10"/>
      <c r="J48" s="10"/>
    </row>
    <row r="49" spans="2:12" x14ac:dyDescent="0.25">
      <c r="B49" s="33" t="s">
        <v>22</v>
      </c>
      <c r="C49" s="34"/>
      <c r="D49" s="34"/>
      <c r="E49" s="34"/>
      <c r="F49" s="35"/>
      <c r="G49" s="21"/>
      <c r="H49" s="9">
        <v>0</v>
      </c>
      <c r="I49" s="10"/>
      <c r="J49" s="10"/>
      <c r="K49" s="7"/>
    </row>
    <row r="50" spans="2:12" x14ac:dyDescent="0.25">
      <c r="B50" s="36" t="s">
        <v>25</v>
      </c>
      <c r="C50" s="37"/>
      <c r="D50" s="37"/>
      <c r="E50" s="37"/>
      <c r="F50" s="38"/>
      <c r="G50" s="23">
        <v>44903</v>
      </c>
      <c r="H50" s="4">
        <f>SUM(H51:H56)</f>
        <v>64900.01</v>
      </c>
      <c r="I50" s="10"/>
      <c r="J50" s="10"/>
    </row>
    <row r="51" spans="2:12" x14ac:dyDescent="0.25">
      <c r="B51" s="33" t="s">
        <v>10</v>
      </c>
      <c r="C51" s="34"/>
      <c r="D51" s="34"/>
      <c r="E51" s="34"/>
      <c r="F51" s="35"/>
      <c r="G51" s="22"/>
      <c r="H51" s="11">
        <v>0</v>
      </c>
      <c r="I51" s="10"/>
      <c r="J51" s="10"/>
    </row>
    <row r="52" spans="2:12" x14ac:dyDescent="0.25">
      <c r="B52" s="33" t="s">
        <v>13</v>
      </c>
      <c r="C52" s="34"/>
      <c r="D52" s="34"/>
      <c r="E52" s="34"/>
      <c r="F52" s="35"/>
      <c r="G52" s="22"/>
      <c r="H52" s="11">
        <v>0</v>
      </c>
      <c r="I52" s="10"/>
      <c r="J52" s="10"/>
    </row>
    <row r="53" spans="2:12" x14ac:dyDescent="0.25">
      <c r="B53" s="33" t="s">
        <v>19</v>
      </c>
      <c r="C53" s="34"/>
      <c r="D53" s="34"/>
      <c r="E53" s="34"/>
      <c r="F53" s="35"/>
      <c r="G53" s="22"/>
      <c r="H53" s="9">
        <v>64900.01</v>
      </c>
      <c r="I53" s="10"/>
      <c r="J53" s="10"/>
    </row>
    <row r="54" spans="2:12" x14ac:dyDescent="0.25">
      <c r="B54" s="33" t="s">
        <v>21</v>
      </c>
      <c r="C54" s="34"/>
      <c r="D54" s="34"/>
      <c r="E54" s="34"/>
      <c r="F54" s="35"/>
      <c r="G54" s="22"/>
      <c r="H54" s="2">
        <v>0</v>
      </c>
      <c r="I54" s="10"/>
      <c r="J54" s="10"/>
      <c r="K54" s="7"/>
    </row>
    <row r="55" spans="2:12" x14ac:dyDescent="0.25">
      <c r="B55" s="33" t="s">
        <v>11</v>
      </c>
      <c r="C55" s="34"/>
      <c r="D55" s="34"/>
      <c r="E55" s="34"/>
      <c r="F55" s="35"/>
      <c r="G55" s="22"/>
      <c r="H55" s="2">
        <v>0</v>
      </c>
      <c r="I55" s="10"/>
      <c r="J55" s="10"/>
    </row>
    <row r="56" spans="2:12" x14ac:dyDescent="0.25">
      <c r="B56" s="33" t="s">
        <v>22</v>
      </c>
      <c r="C56" s="34"/>
      <c r="D56" s="34"/>
      <c r="E56" s="34"/>
      <c r="F56" s="35"/>
      <c r="G56" s="22"/>
      <c r="H56" s="2">
        <v>0</v>
      </c>
      <c r="I56" s="10"/>
      <c r="J56" s="10"/>
    </row>
    <row r="57" spans="2:12" x14ac:dyDescent="0.25">
      <c r="B57" s="42" t="s">
        <v>26</v>
      </c>
      <c r="C57" s="43"/>
      <c r="D57" s="43"/>
      <c r="E57" s="43"/>
      <c r="F57" s="44"/>
      <c r="G57" s="24">
        <v>44903</v>
      </c>
      <c r="H57" s="5">
        <f>303.75+5895.87+411531.7+263388.55+221619.15-896540.02+272033-272033+1707227.2+23411.92+2048.46+9866.63-1742553.98+3885.71+238.1-4123.81+221730.63+263388.89+455012.17+24508-796157.99-168482+16063.73+1995.34+562498.91-18059.07+394060.97+265052.05+221619.15+18900-562498.8-899631.99+0.48+1792953.17+24884.78+5743.4+2021.95+0.37-1825603.3+437826.96+275333.66+221619.23+1666.67+19991.11+0.42-6884.45+21008+2000-956788.05+0.21+1950.83+15183.12-17133.9+335036.82+221619.15+219238.73-671494.72-105400+1760959.94+22011.65+11458.17+2053.38-1796483.17+5217.78+2142.86+436707.8+219238.73+221619.23+224999.76+22975-900740.79-22903.69-224999.76+15388.62+1934.83-0.49-17323.45+440144.85-440144.85+23539.34+26460.66+1528600.38+21594.08+7789.41+1968.88+0.13-1559952.75+845833.46+0.82+2204.23-845833.47+12748.69+1136.36+15315.31+1825.16+455045.21-17140.51-455045.21+1941205.96+21802.57+1897.22+5984.56-0.41-1970890.31+814071.97-814071.97+9314.34+795.45+0.19+490522.86-490522.86-10000+345600-345600+15262.96+1860.75+443231.14-17123.71-443231.47+200+2799524.87+24008.9+9565.41+1916.65-0.44-2835015.83+829502.21-829502.22+2045.45+5217.78-7263.23+92798.53+310759.33+52020.3-455578.44+15347.08+1774.96-17122.27+2732268.62+25263.94+1875.25+11892.83-0.19-2771300.64+2500-0.5-2500+0.37-0.01+15305.38+1936.5+0.38-17241.88+62699.83+56756.07+68311.59+16116.98-16116.98-187767.49-16863.77-24623.62-0.94-0.5+3153.27+297.9+302.99+1.38-0.21-0.01+2078376.67+25443.45+2013.44+9169.14-0.42-2115002.7+133040.14+5217.78+2142.86+0.26-140401.25+11093.31+2113.01-0.19-13206.32+240033.35+15523.32+1891.97+0.06-17415.29-240032.59+0.5+13935.55+9696.42+1956.52-25588.49+1903050+675810.24-0.25-675810.24+25210.67+1978.46+7402.72-1829736.84+0.47-5922+120000+66666.66+0.19-322545.43+16176.25+1936.03+66666.66-18112.28+37690.73+28473.64+2196.45+1446806.02+6931.07+107167.97-1484407.18+32435.21-32435.21+141072+16837.81+2037.89-0.07-18875.7+25493.76+2132.86+564958.13+7415.25-600000+173256.73-280256.73+17991.11-17991.11-99992.61+0.02+16994.77+2066.74-0.23-19061.51-136.59+73+22225.06+2129.68+460440.2+4630.81+0.02-0.24-489425.75+966218+13230.1+5108.7-0.3+63.89-18338.8+17007.26+2072.24-0.43-19079.5+177569.64-966218+0.03+21899+2152.22+632216.51+5940.44+70000+246208.62+0.84-1045337.95+4689.47+7878.24+2700-15267.71+66921.16-177569.64+17251.07+2073.31+0.04-19324.38-141072+0.26+0.03+46010.59+20593.26+2162.68+673095.15+30299.61-0.27-726150.7-46010.59+2700+2700-5400+16928.02+2041.97-0.32-18969.99+441198.29+0.03-441198.29+19327.78+2126.06+533403.1+7577.02+0.13-562433.96+1963.64+1350-3313.64+16856.88+2048.07-0.15-18904.95+0.01+16401.88+2148.67+425402.69+6046.76-450000+4114.29-4114.29-0.12+16606.04+2031.8-0.06-18637.84+0.02+20529.4+2096.87+529796.71+7577.02-560000+4813.04+5417.39-10230.43+240000-240000+16901.26+2055.29+0.25-18956.55+800000+50000+0.24-850000+10572.23+27309.66-0.32-37881.89+16857.75+2067.82-0.35-18925.57+0.02+260196.57-260196.57+2135.09+7206.08+19793.88+1057193.43-1086328.36+6404.56+4428.57-10833.13+16984.73+2045.72+0.41-19030.45+19338.66+2119.21+545467.37+7953.19+0.08-574878.43+5748.47+5428.57-0.24-11177.04+0.58</f>
        <v>4533.4899999988593</v>
      </c>
      <c r="I57" s="10"/>
      <c r="L57" s="7"/>
    </row>
    <row r="58" spans="2:12" x14ac:dyDescent="0.25">
      <c r="B58" s="33" t="s">
        <v>27</v>
      </c>
      <c r="C58" s="34"/>
      <c r="D58" s="34"/>
      <c r="E58" s="34"/>
      <c r="F58" s="35"/>
      <c r="G58" s="22"/>
      <c r="H58" s="2">
        <v>0</v>
      </c>
      <c r="I58" s="10"/>
      <c r="J58" s="10"/>
    </row>
    <row r="59" spans="2:12" x14ac:dyDescent="0.25">
      <c r="B59" s="39" t="s">
        <v>28</v>
      </c>
      <c r="C59" s="40"/>
      <c r="D59" s="40"/>
      <c r="E59" s="40"/>
      <c r="F59" s="41"/>
      <c r="G59" s="22"/>
      <c r="H59" s="6">
        <f>H14+H29-H37-H50+H57-H58</f>
        <v>2383502.5099999979</v>
      </c>
      <c r="I59" s="10"/>
      <c r="J59" s="10"/>
      <c r="K59" s="7"/>
    </row>
    <row r="60" spans="2:12" x14ac:dyDescent="0.25">
      <c r="B60" s="16"/>
      <c r="C60" s="16"/>
      <c r="D60" s="16"/>
      <c r="E60" s="16"/>
      <c r="F60" s="16"/>
      <c r="G60" s="8"/>
      <c r="H60" s="12"/>
      <c r="I60" s="10"/>
      <c r="J60" s="10"/>
      <c r="K60" s="7"/>
    </row>
    <row r="61" spans="2:12" ht="15.75" x14ac:dyDescent="0.25">
      <c r="B61" s="13" t="s">
        <v>30</v>
      </c>
      <c r="C61" s="16"/>
      <c r="D61" s="16"/>
      <c r="E61" s="16"/>
      <c r="F61" s="16"/>
      <c r="G61" s="8"/>
      <c r="H61" s="12"/>
      <c r="I61" s="10"/>
      <c r="J61" s="10"/>
      <c r="K61" s="7"/>
    </row>
    <row r="62" spans="2:12" ht="16.5" customHeight="1" x14ac:dyDescent="0.25"/>
    <row r="63" spans="2:12" x14ac:dyDescent="0.25">
      <c r="B63" s="31" t="s">
        <v>33</v>
      </c>
      <c r="C63" s="58">
        <v>77922.320000000007</v>
      </c>
      <c r="D63" s="59" t="s">
        <v>55</v>
      </c>
    </row>
    <row r="64" spans="2:12" x14ac:dyDescent="0.25">
      <c r="B64" s="31" t="s">
        <v>34</v>
      </c>
      <c r="C64" s="58">
        <v>2050</v>
      </c>
      <c r="D64" s="59" t="s">
        <v>56</v>
      </c>
    </row>
    <row r="65" spans="2:4" x14ac:dyDescent="0.25">
      <c r="B65" s="31" t="s">
        <v>29</v>
      </c>
      <c r="C65" s="58">
        <v>21060</v>
      </c>
      <c r="D65" s="59" t="s">
        <v>57</v>
      </c>
    </row>
    <row r="66" spans="2:4" x14ac:dyDescent="0.25">
      <c r="B66" s="31" t="s">
        <v>35</v>
      </c>
      <c r="C66" s="58">
        <v>15840</v>
      </c>
      <c r="D66" s="59" t="s">
        <v>58</v>
      </c>
    </row>
    <row r="67" spans="2:4" x14ac:dyDescent="0.25">
      <c r="B67" s="31" t="s">
        <v>36</v>
      </c>
      <c r="C67" s="58">
        <v>6840</v>
      </c>
      <c r="D67" s="59" t="s">
        <v>59</v>
      </c>
    </row>
    <row r="68" spans="2:4" x14ac:dyDescent="0.25">
      <c r="B68" s="31" t="s">
        <v>29</v>
      </c>
      <c r="C68" s="58">
        <v>21450</v>
      </c>
      <c r="D68" s="59" t="s">
        <v>60</v>
      </c>
    </row>
    <row r="69" spans="2:4" x14ac:dyDescent="0.25">
      <c r="B69" s="31" t="s">
        <v>29</v>
      </c>
      <c r="C69" s="58">
        <v>11736</v>
      </c>
      <c r="D69" s="59" t="s">
        <v>61</v>
      </c>
    </row>
    <row r="70" spans="2:4" x14ac:dyDescent="0.25">
      <c r="B70" s="31" t="s">
        <v>29</v>
      </c>
      <c r="C70" s="58">
        <v>5436</v>
      </c>
      <c r="D70" s="59" t="s">
        <v>62</v>
      </c>
    </row>
    <row r="71" spans="2:4" x14ac:dyDescent="0.25">
      <c r="B71" s="31" t="s">
        <v>29</v>
      </c>
      <c r="C71" s="58">
        <v>3660</v>
      </c>
      <c r="D71" s="59" t="s">
        <v>63</v>
      </c>
    </row>
    <row r="72" spans="2:4" x14ac:dyDescent="0.25">
      <c r="B72" s="31" t="s">
        <v>29</v>
      </c>
      <c r="C72" s="58">
        <v>6696</v>
      </c>
      <c r="D72" s="59" t="s">
        <v>64</v>
      </c>
    </row>
    <row r="73" spans="2:4" x14ac:dyDescent="0.25">
      <c r="B73" s="31" t="s">
        <v>29</v>
      </c>
      <c r="C73" s="58">
        <v>3528</v>
      </c>
      <c r="D73" s="59" t="s">
        <v>65</v>
      </c>
    </row>
    <row r="74" spans="2:4" x14ac:dyDescent="0.25">
      <c r="B74" s="31" t="s">
        <v>29</v>
      </c>
      <c r="C74" s="58">
        <v>18600</v>
      </c>
      <c r="D74" s="59" t="s">
        <v>66</v>
      </c>
    </row>
    <row r="75" spans="2:4" x14ac:dyDescent="0.25">
      <c r="B75" s="31" t="s">
        <v>37</v>
      </c>
      <c r="C75" s="58">
        <v>2.2999999999999998</v>
      </c>
      <c r="D75" s="59" t="s">
        <v>67</v>
      </c>
    </row>
    <row r="76" spans="2:4" x14ac:dyDescent="0.25">
      <c r="B76" s="31" t="s">
        <v>38</v>
      </c>
      <c r="C76" s="58">
        <v>34670</v>
      </c>
      <c r="D76" s="59" t="s">
        <v>68</v>
      </c>
    </row>
    <row r="77" spans="2:4" x14ac:dyDescent="0.25">
      <c r="B77" s="31" t="s">
        <v>39</v>
      </c>
      <c r="C77" s="60">
        <v>37488</v>
      </c>
      <c r="D77" s="59" t="s">
        <v>69</v>
      </c>
    </row>
    <row r="78" spans="2:4" x14ac:dyDescent="0.25">
      <c r="B78" s="31" t="s">
        <v>40</v>
      </c>
      <c r="C78" s="60">
        <v>667.92</v>
      </c>
      <c r="D78" s="59" t="s">
        <v>70</v>
      </c>
    </row>
    <row r="79" spans="2:4" x14ac:dyDescent="0.25">
      <c r="B79" s="31" t="s">
        <v>40</v>
      </c>
      <c r="C79" s="60">
        <v>12351.68</v>
      </c>
      <c r="D79" s="61" t="s">
        <v>71</v>
      </c>
    </row>
    <row r="80" spans="2:4" x14ac:dyDescent="0.25">
      <c r="B80" s="31" t="s">
        <v>40</v>
      </c>
      <c r="C80" s="60">
        <v>261.36</v>
      </c>
      <c r="D80" s="61" t="s">
        <v>72</v>
      </c>
    </row>
    <row r="81" spans="2:4" x14ac:dyDescent="0.25">
      <c r="B81" s="31" t="s">
        <v>40</v>
      </c>
      <c r="C81" s="60">
        <v>396.88</v>
      </c>
      <c r="D81" s="59" t="s">
        <v>73</v>
      </c>
    </row>
    <row r="82" spans="2:4" x14ac:dyDescent="0.25">
      <c r="B82" s="31" t="s">
        <v>40</v>
      </c>
      <c r="C82" s="60">
        <v>52272</v>
      </c>
      <c r="D82" s="59" t="s">
        <v>74</v>
      </c>
    </row>
    <row r="83" spans="2:4" x14ac:dyDescent="0.25">
      <c r="B83" s="31" t="s">
        <v>40</v>
      </c>
      <c r="C83" s="60">
        <v>31944</v>
      </c>
      <c r="D83" s="61" t="s">
        <v>75</v>
      </c>
    </row>
    <row r="84" spans="2:4" x14ac:dyDescent="0.25">
      <c r="B84" s="31" t="s">
        <v>40</v>
      </c>
      <c r="C84" s="60">
        <v>52756</v>
      </c>
      <c r="D84" s="61" t="s">
        <v>76</v>
      </c>
    </row>
    <row r="85" spans="2:4" x14ac:dyDescent="0.25">
      <c r="B85" s="31" t="s">
        <v>41</v>
      </c>
      <c r="C85" s="60">
        <v>14000</v>
      </c>
      <c r="D85" s="61" t="s">
        <v>77</v>
      </c>
    </row>
    <row r="86" spans="2:4" x14ac:dyDescent="0.25">
      <c r="B86" s="31" t="s">
        <v>41</v>
      </c>
      <c r="C86" s="60">
        <v>3500</v>
      </c>
      <c r="D86" s="61" t="s">
        <v>78</v>
      </c>
    </row>
    <row r="87" spans="2:4" x14ac:dyDescent="0.25">
      <c r="B87" s="31" t="s">
        <v>41</v>
      </c>
      <c r="C87" s="60">
        <v>6600</v>
      </c>
      <c r="D87" s="59" t="s">
        <v>79</v>
      </c>
    </row>
    <row r="88" spans="2:4" x14ac:dyDescent="0.25">
      <c r="B88" s="31" t="s">
        <v>41</v>
      </c>
      <c r="C88" s="60">
        <v>10600</v>
      </c>
      <c r="D88" s="59" t="s">
        <v>80</v>
      </c>
    </row>
    <row r="89" spans="2:4" x14ac:dyDescent="0.25">
      <c r="B89" s="31" t="s">
        <v>41</v>
      </c>
      <c r="C89" s="60">
        <v>1800</v>
      </c>
      <c r="D89" s="59" t="s">
        <v>81</v>
      </c>
    </row>
    <row r="90" spans="2:4" x14ac:dyDescent="0.25">
      <c r="B90" s="31" t="s">
        <v>41</v>
      </c>
      <c r="C90" s="60">
        <v>20320</v>
      </c>
      <c r="D90" s="61" t="s">
        <v>82</v>
      </c>
    </row>
    <row r="91" spans="2:4" x14ac:dyDescent="0.25">
      <c r="B91" s="31" t="s">
        <v>42</v>
      </c>
      <c r="C91" s="60">
        <v>4620</v>
      </c>
      <c r="D91" s="59" t="s">
        <v>83</v>
      </c>
    </row>
    <row r="92" spans="2:4" x14ac:dyDescent="0.25">
      <c r="B92" s="31" t="s">
        <v>42</v>
      </c>
      <c r="C92" s="60">
        <v>1599</v>
      </c>
      <c r="D92" s="59" t="s">
        <v>84</v>
      </c>
    </row>
    <row r="93" spans="2:4" x14ac:dyDescent="0.25">
      <c r="B93" s="31" t="s">
        <v>43</v>
      </c>
      <c r="C93" s="60">
        <v>4080</v>
      </c>
      <c r="D93" s="62" t="s">
        <v>85</v>
      </c>
    </row>
    <row r="94" spans="2:4" x14ac:dyDescent="0.25">
      <c r="B94" s="31" t="s">
        <v>44</v>
      </c>
      <c r="C94" s="60">
        <v>6000</v>
      </c>
      <c r="D94" s="59" t="s">
        <v>86</v>
      </c>
    </row>
    <row r="95" spans="2:4" x14ac:dyDescent="0.25">
      <c r="B95" s="31" t="s">
        <v>44</v>
      </c>
      <c r="C95" s="60">
        <v>6000</v>
      </c>
      <c r="D95" s="59" t="s">
        <v>87</v>
      </c>
    </row>
    <row r="96" spans="2:4" x14ac:dyDescent="0.25">
      <c r="B96" s="31" t="s">
        <v>41</v>
      </c>
      <c r="C96" s="32">
        <v>22900</v>
      </c>
      <c r="D96" s="59" t="s">
        <v>88</v>
      </c>
    </row>
    <row r="97" spans="2:4" x14ac:dyDescent="0.25">
      <c r="B97" s="31" t="s">
        <v>45</v>
      </c>
      <c r="C97" s="32">
        <v>16440</v>
      </c>
      <c r="D97" s="59" t="s">
        <v>89</v>
      </c>
    </row>
    <row r="98" spans="2:4" x14ac:dyDescent="0.25">
      <c r="B98" s="31" t="s">
        <v>46</v>
      </c>
      <c r="C98" s="32">
        <v>5000</v>
      </c>
      <c r="D98" s="59" t="s">
        <v>90</v>
      </c>
    </row>
    <row r="99" spans="2:4" x14ac:dyDescent="0.25">
      <c r="B99" s="31" t="s">
        <v>46</v>
      </c>
      <c r="C99" s="32">
        <v>2000</v>
      </c>
      <c r="D99" s="59" t="s">
        <v>91</v>
      </c>
    </row>
    <row r="100" spans="2:4" x14ac:dyDescent="0.25">
      <c r="B100" s="31" t="s">
        <v>46</v>
      </c>
      <c r="C100" s="32">
        <v>4000</v>
      </c>
      <c r="D100" s="59" t="s">
        <v>92</v>
      </c>
    </row>
    <row r="101" spans="2:4" x14ac:dyDescent="0.25">
      <c r="B101" s="31" t="s">
        <v>46</v>
      </c>
      <c r="C101" s="32">
        <v>4500</v>
      </c>
      <c r="D101" s="59" t="s">
        <v>93</v>
      </c>
    </row>
    <row r="102" spans="2:4" x14ac:dyDescent="0.25">
      <c r="B102" s="31" t="s">
        <v>46</v>
      </c>
      <c r="C102" s="32">
        <v>3000</v>
      </c>
      <c r="D102" s="59" t="s">
        <v>94</v>
      </c>
    </row>
    <row r="103" spans="2:4" x14ac:dyDescent="0.25">
      <c r="B103" s="31" t="s">
        <v>46</v>
      </c>
      <c r="C103" s="32">
        <v>9290</v>
      </c>
      <c r="D103" s="59" t="s">
        <v>95</v>
      </c>
    </row>
    <row r="104" spans="2:4" x14ac:dyDescent="0.25">
      <c r="B104" s="31" t="s">
        <v>46</v>
      </c>
      <c r="C104" s="32">
        <v>5000</v>
      </c>
      <c r="D104" s="59" t="s">
        <v>96</v>
      </c>
    </row>
    <row r="105" spans="2:4" x14ac:dyDescent="0.25">
      <c r="B105" s="31" t="s">
        <v>46</v>
      </c>
      <c r="C105" s="32">
        <v>7800</v>
      </c>
      <c r="D105" s="59" t="s">
        <v>97</v>
      </c>
    </row>
    <row r="106" spans="2:4" x14ac:dyDescent="0.25">
      <c r="B106" s="31" t="s">
        <v>46</v>
      </c>
      <c r="C106" s="32">
        <v>1000</v>
      </c>
      <c r="D106" s="59" t="s">
        <v>98</v>
      </c>
    </row>
    <row r="107" spans="2:4" x14ac:dyDescent="0.25">
      <c r="B107" s="31" t="s">
        <v>46</v>
      </c>
      <c r="C107" s="32">
        <v>1000</v>
      </c>
      <c r="D107" s="59" t="s">
        <v>99</v>
      </c>
    </row>
    <row r="108" spans="2:4" x14ac:dyDescent="0.25">
      <c r="B108" s="31" t="s">
        <v>47</v>
      </c>
      <c r="C108" s="32">
        <v>25000</v>
      </c>
      <c r="D108" s="59" t="s">
        <v>100</v>
      </c>
    </row>
    <row r="109" spans="2:4" x14ac:dyDescent="0.25">
      <c r="B109" s="31" t="s">
        <v>43</v>
      </c>
      <c r="C109" s="32">
        <v>13920</v>
      </c>
      <c r="D109" s="59" t="s">
        <v>101</v>
      </c>
    </row>
    <row r="110" spans="2:4" x14ac:dyDescent="0.25">
      <c r="B110" s="31" t="s">
        <v>48</v>
      </c>
      <c r="C110" s="32">
        <v>5580</v>
      </c>
      <c r="D110" s="59" t="s">
        <v>102</v>
      </c>
    </row>
    <row r="111" spans="2:4" x14ac:dyDescent="0.25">
      <c r="B111" s="31" t="s">
        <v>49</v>
      </c>
      <c r="C111" s="32">
        <v>3000</v>
      </c>
      <c r="D111" s="59" t="s">
        <v>103</v>
      </c>
    </row>
    <row r="112" spans="2:4" x14ac:dyDescent="0.25">
      <c r="B112" s="31" t="s">
        <v>50</v>
      </c>
      <c r="C112" s="32">
        <v>5400</v>
      </c>
      <c r="D112" s="59" t="s">
        <v>104</v>
      </c>
    </row>
    <row r="113" spans="2:5" x14ac:dyDescent="0.25">
      <c r="B113" s="31" t="s">
        <v>37</v>
      </c>
      <c r="C113" s="32">
        <v>2832.5</v>
      </c>
      <c r="D113" s="59" t="s">
        <v>105</v>
      </c>
    </row>
    <row r="114" spans="2:5" x14ac:dyDescent="0.25">
      <c r="B114" s="31" t="s">
        <v>37</v>
      </c>
      <c r="C114" s="32">
        <v>24914.21</v>
      </c>
      <c r="D114" s="59" t="s">
        <v>105</v>
      </c>
    </row>
    <row r="115" spans="2:5" x14ac:dyDescent="0.25">
      <c r="B115" s="31" t="s">
        <v>37</v>
      </c>
      <c r="C115" s="32">
        <v>11394</v>
      </c>
      <c r="D115" s="59" t="s">
        <v>106</v>
      </c>
    </row>
    <row r="116" spans="2:5" x14ac:dyDescent="0.25">
      <c r="B116" s="31" t="s">
        <v>37</v>
      </c>
      <c r="C116" s="32">
        <v>1</v>
      </c>
      <c r="D116" s="59" t="s">
        <v>107</v>
      </c>
    </row>
    <row r="117" spans="2:5" x14ac:dyDescent="0.25">
      <c r="B117" s="31" t="s">
        <v>37</v>
      </c>
      <c r="C117" s="32">
        <v>1</v>
      </c>
      <c r="D117" s="59" t="s">
        <v>108</v>
      </c>
    </row>
    <row r="118" spans="2:5" x14ac:dyDescent="0.25">
      <c r="B118" s="31" t="s">
        <v>51</v>
      </c>
      <c r="C118" s="32">
        <v>1798.8</v>
      </c>
      <c r="D118" s="59" t="s">
        <v>109</v>
      </c>
    </row>
    <row r="119" spans="2:5" x14ac:dyDescent="0.25">
      <c r="B119" s="31" t="s">
        <v>52</v>
      </c>
      <c r="C119" s="32">
        <v>15000</v>
      </c>
      <c r="D119" s="59" t="s">
        <v>110</v>
      </c>
    </row>
    <row r="120" spans="2:5" x14ac:dyDescent="0.25">
      <c r="B120" s="64" t="s">
        <v>114</v>
      </c>
      <c r="C120" s="63">
        <f>SUM(C63:C119)</f>
        <v>687518.97</v>
      </c>
      <c r="D120" s="59"/>
    </row>
    <row r="121" spans="2:5" x14ac:dyDescent="0.25">
      <c r="B121" s="27" t="s">
        <v>53</v>
      </c>
      <c r="C121" s="29">
        <v>4900.01</v>
      </c>
      <c r="D121" s="28" t="s">
        <v>111</v>
      </c>
    </row>
    <row r="122" spans="2:5" x14ac:dyDescent="0.25">
      <c r="B122" s="27" t="s">
        <v>54</v>
      </c>
      <c r="C122" s="29">
        <v>35016.120000000003</v>
      </c>
      <c r="D122" s="28" t="s">
        <v>112</v>
      </c>
    </row>
    <row r="123" spans="2:5" x14ac:dyDescent="0.25">
      <c r="B123" s="27" t="s">
        <v>54</v>
      </c>
      <c r="C123" s="29">
        <v>10816.68</v>
      </c>
      <c r="D123" s="28" t="s">
        <v>113</v>
      </c>
    </row>
    <row r="124" spans="2:5" x14ac:dyDescent="0.25">
      <c r="B124" s="64" t="s">
        <v>115</v>
      </c>
      <c r="C124" s="30">
        <f>SUM(C121:C123)</f>
        <v>50732.810000000005</v>
      </c>
      <c r="D124" s="28"/>
    </row>
    <row r="125" spans="2:5" x14ac:dyDescent="0.25">
      <c r="B125" s="27" t="s">
        <v>54</v>
      </c>
      <c r="C125" s="29">
        <v>14167.2</v>
      </c>
      <c r="D125" s="28" t="s">
        <v>113</v>
      </c>
    </row>
    <row r="126" spans="2:5" x14ac:dyDescent="0.25">
      <c r="B126" s="64" t="s">
        <v>116</v>
      </c>
      <c r="C126" s="30">
        <f>SUM(C125)</f>
        <v>14167.2</v>
      </c>
      <c r="D126" s="28"/>
    </row>
    <row r="127" spans="2:5" x14ac:dyDescent="0.25">
      <c r="C127" s="7"/>
      <c r="E127" s="7"/>
    </row>
    <row r="128" spans="2:5" x14ac:dyDescent="0.25">
      <c r="E128" s="7"/>
    </row>
  </sheetData>
  <mergeCells count="55">
    <mergeCell ref="B15:F15"/>
    <mergeCell ref="B20:F20"/>
    <mergeCell ref="B45:F45"/>
    <mergeCell ref="B43:F43"/>
    <mergeCell ref="B44:F44"/>
    <mergeCell ref="B28:F28"/>
    <mergeCell ref="B27:F27"/>
    <mergeCell ref="B30:F30"/>
    <mergeCell ref="B21:F21"/>
    <mergeCell ref="B41:F41"/>
    <mergeCell ref="B36:F36"/>
    <mergeCell ref="B29:F29"/>
    <mergeCell ref="B22:F22"/>
    <mergeCell ref="B23:F23"/>
    <mergeCell ref="B26:F26"/>
    <mergeCell ref="B19:F19"/>
    <mergeCell ref="C2:G2"/>
    <mergeCell ref="B4:D4"/>
    <mergeCell ref="B5:D5"/>
    <mergeCell ref="B6:D6"/>
    <mergeCell ref="B8:H8"/>
    <mergeCell ref="K11:O11"/>
    <mergeCell ref="B13:F13"/>
    <mergeCell ref="B12:F12"/>
    <mergeCell ref="B14:F14"/>
    <mergeCell ref="B11:F11"/>
    <mergeCell ref="B48:F48"/>
    <mergeCell ref="B49:F49"/>
    <mergeCell ref="B51:F51"/>
    <mergeCell ref="B38:F38"/>
    <mergeCell ref="B47:F47"/>
    <mergeCell ref="B46:F46"/>
    <mergeCell ref="B42:F42"/>
    <mergeCell ref="B59:F59"/>
    <mergeCell ref="B50:F50"/>
    <mergeCell ref="B57:F57"/>
    <mergeCell ref="B53:F53"/>
    <mergeCell ref="B54:F54"/>
    <mergeCell ref="B56:F56"/>
    <mergeCell ref="B58:F58"/>
    <mergeCell ref="B52:F52"/>
    <mergeCell ref="B55:F55"/>
    <mergeCell ref="B16:F16"/>
    <mergeCell ref="B17:F17"/>
    <mergeCell ref="B39:F39"/>
    <mergeCell ref="B40:F40"/>
    <mergeCell ref="B24:F24"/>
    <mergeCell ref="B37:F37"/>
    <mergeCell ref="B33:F33"/>
    <mergeCell ref="B35:F35"/>
    <mergeCell ref="B31:F31"/>
    <mergeCell ref="B32:F32"/>
    <mergeCell ref="B25:F25"/>
    <mergeCell ref="B18:F18"/>
    <mergeCell ref="B34:F34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smiljka</cp:lastModifiedBy>
  <cp:revision/>
  <cp:lastPrinted>2021-11-18T07:15:58Z</cp:lastPrinted>
  <dcterms:created xsi:type="dcterms:W3CDTF">2018-11-15T09:32:50Z</dcterms:created>
  <dcterms:modified xsi:type="dcterms:W3CDTF">2022-12-09T08:28:39Z</dcterms:modified>
  <cp:category/>
  <cp:contentStatus/>
</cp:coreProperties>
</file>